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inform\Сетевой диск\Подразделения\Подразделения\Отдел учета продуктов питания\РОДИТЕЛЬСКАЯ ПЛАТА\2021\Ставки РП\"/>
    </mc:Choice>
  </mc:AlternateContent>
  <bookViews>
    <workbookView xWindow="120" yWindow="45" windowWidth="15135" windowHeight="8130"/>
  </bookViews>
  <sheets>
    <sheet name="к оплате" sheetId="3" r:id="rId1"/>
  </sheets>
  <definedNames>
    <definedName name="_xlnm.Print_Area" localSheetId="0">'к оплате'!$B$1:$T$43</definedName>
  </definedNames>
  <calcPr calcId="152511" refMode="R1C1"/>
</workbook>
</file>

<file path=xl/calcChain.xml><?xml version="1.0" encoding="utf-8"?>
<calcChain xmlns="http://schemas.openxmlformats.org/spreadsheetml/2006/main">
  <c r="R15" i="3" l="1"/>
  <c r="R14" i="3"/>
  <c r="R13" i="3"/>
  <c r="R12" i="3"/>
  <c r="R11" i="3"/>
  <c r="R10" i="3"/>
  <c r="S10" i="3" s="1"/>
  <c r="O15" i="3"/>
  <c r="O14" i="3"/>
  <c r="O13" i="3"/>
  <c r="O12" i="3"/>
  <c r="O11" i="3"/>
  <c r="O10" i="3"/>
  <c r="L15" i="3"/>
  <c r="L14" i="3"/>
  <c r="L13" i="3"/>
  <c r="L12" i="3"/>
  <c r="L11" i="3"/>
  <c r="L10" i="3"/>
  <c r="I15" i="3"/>
  <c r="I14" i="3"/>
  <c r="I13" i="3"/>
  <c r="I12" i="3"/>
  <c r="I11" i="3"/>
  <c r="I10" i="3"/>
  <c r="F15" i="3"/>
  <c r="F14" i="3"/>
  <c r="F13" i="3"/>
  <c r="F12" i="3"/>
  <c r="F11" i="3"/>
  <c r="F10" i="3"/>
  <c r="C15" i="3"/>
  <c r="C14" i="3"/>
  <c r="C13" i="3"/>
  <c r="C12" i="3"/>
  <c r="C11" i="3"/>
  <c r="C10" i="3"/>
  <c r="C29" i="3"/>
  <c r="C28" i="3"/>
  <c r="C27" i="3"/>
  <c r="C26" i="3"/>
  <c r="C25" i="3"/>
  <c r="C24" i="3"/>
  <c r="F29" i="3"/>
  <c r="F28" i="3"/>
  <c r="F27" i="3"/>
  <c r="F26" i="3"/>
  <c r="F25" i="3"/>
  <c r="F24" i="3"/>
  <c r="I29" i="3"/>
  <c r="I28" i="3"/>
  <c r="I27" i="3"/>
  <c r="I26" i="3"/>
  <c r="I25" i="3"/>
  <c r="I24" i="3"/>
  <c r="L29" i="3"/>
  <c r="L28" i="3"/>
  <c r="L27" i="3"/>
  <c r="L26" i="3"/>
  <c r="L25" i="3"/>
  <c r="L24" i="3"/>
  <c r="O29" i="3"/>
  <c r="O28" i="3"/>
  <c r="O27" i="3"/>
  <c r="O26" i="3"/>
  <c r="O25" i="3"/>
  <c r="O24" i="3"/>
  <c r="R29" i="3"/>
  <c r="R28" i="3"/>
  <c r="R27" i="3"/>
  <c r="R26" i="3"/>
  <c r="R25" i="3"/>
  <c r="R24" i="3"/>
  <c r="R43" i="3"/>
  <c r="R42" i="3"/>
  <c r="R41" i="3"/>
  <c r="R40" i="3"/>
  <c r="R39" i="3"/>
  <c r="R38" i="3"/>
  <c r="O43" i="3"/>
  <c r="O42" i="3"/>
  <c r="O41" i="3"/>
  <c r="O40" i="3"/>
  <c r="O39" i="3"/>
  <c r="O38" i="3"/>
  <c r="L43" i="3"/>
  <c r="L42" i="3"/>
  <c r="L41" i="3"/>
  <c r="L40" i="3"/>
  <c r="L39" i="3"/>
  <c r="L38" i="3"/>
  <c r="I43" i="3"/>
  <c r="I42" i="3"/>
  <c r="I41" i="3"/>
  <c r="I40" i="3"/>
  <c r="I39" i="3"/>
  <c r="I38" i="3"/>
  <c r="F43" i="3"/>
  <c r="F42" i="3"/>
  <c r="F41" i="3"/>
  <c r="F40" i="3"/>
  <c r="F39" i="3"/>
  <c r="F38" i="3"/>
  <c r="C43" i="3"/>
  <c r="C42" i="3"/>
  <c r="C41" i="3"/>
  <c r="C40" i="3"/>
  <c r="C39" i="3"/>
  <c r="C38" i="3"/>
  <c r="S15" i="3" l="1"/>
  <c r="T15" i="3" s="1"/>
  <c r="P15" i="3"/>
  <c r="Q15" i="3" s="1"/>
  <c r="M15" i="3"/>
  <c r="N15" i="3" s="1"/>
  <c r="J15" i="3"/>
  <c r="K15" i="3" s="1"/>
  <c r="G15" i="3"/>
  <c r="H15" i="3" s="1"/>
  <c r="D15" i="3"/>
  <c r="E15" i="3" s="1"/>
  <c r="S14" i="3"/>
  <c r="T14" i="3" s="1"/>
  <c r="P14" i="3"/>
  <c r="Q14" i="3" s="1"/>
  <c r="M14" i="3"/>
  <c r="N14" i="3" s="1"/>
  <c r="J14" i="3"/>
  <c r="K14" i="3" s="1"/>
  <c r="G14" i="3"/>
  <c r="H14" i="3" s="1"/>
  <c r="D14" i="3"/>
  <c r="E14" i="3" s="1"/>
  <c r="S13" i="3"/>
  <c r="T13" i="3" s="1"/>
  <c r="P13" i="3"/>
  <c r="Q13" i="3" s="1"/>
  <c r="M13" i="3"/>
  <c r="N13" i="3" s="1"/>
  <c r="J13" i="3"/>
  <c r="K13" i="3" s="1"/>
  <c r="G13" i="3"/>
  <c r="H13" i="3" s="1"/>
  <c r="D13" i="3"/>
  <c r="E13" i="3" s="1"/>
  <c r="S12" i="3"/>
  <c r="T12" i="3" s="1"/>
  <c r="P12" i="3"/>
  <c r="Q12" i="3" s="1"/>
  <c r="M12" i="3"/>
  <c r="N12" i="3" s="1"/>
  <c r="J12" i="3"/>
  <c r="K12" i="3" s="1"/>
  <c r="G12" i="3"/>
  <c r="H12" i="3" s="1"/>
  <c r="D12" i="3"/>
  <c r="E12" i="3" s="1"/>
  <c r="S11" i="3"/>
  <c r="T11" i="3" s="1"/>
  <c r="P11" i="3"/>
  <c r="Q11" i="3" s="1"/>
  <c r="M11" i="3"/>
  <c r="N11" i="3" s="1"/>
  <c r="J11" i="3"/>
  <c r="K11" i="3" s="1"/>
  <c r="G11" i="3"/>
  <c r="H11" i="3" s="1"/>
  <c r="D11" i="3"/>
  <c r="E11" i="3" s="1"/>
  <c r="T10" i="3"/>
  <c r="P10" i="3"/>
  <c r="Q10" i="3" s="1"/>
  <c r="M10" i="3"/>
  <c r="N10" i="3" s="1"/>
  <c r="J10" i="3"/>
  <c r="K10" i="3" s="1"/>
  <c r="G10" i="3"/>
  <c r="H10" i="3" s="1"/>
  <c r="D10" i="3"/>
  <c r="E10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D29" i="3"/>
  <c r="E29" i="3" s="1"/>
  <c r="D28" i="3"/>
  <c r="E28" i="3" s="1"/>
  <c r="D27" i="3"/>
  <c r="E27" i="3" s="1"/>
  <c r="D25" i="3"/>
  <c r="E25" i="3" s="1"/>
  <c r="D24" i="3"/>
  <c r="E24" i="3" s="1"/>
  <c r="D26" i="3"/>
  <c r="E26" i="3" s="1"/>
</calcChain>
</file>

<file path=xl/sharedStrings.xml><?xml version="1.0" encoding="utf-8"?>
<sst xmlns="http://schemas.openxmlformats.org/spreadsheetml/2006/main" count="97" uniqueCount="27">
  <si>
    <t>на первого ребенка в семье(20%)</t>
  </si>
  <si>
    <t>на второго ребенка в семье (50%)</t>
  </si>
  <si>
    <t>на третьего ребенка и последующих детей в семье(70%)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</si>
  <si>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населения(40%)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</si>
  <si>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обращения(70%)</t>
  </si>
  <si>
    <t>на каждого ребенка из семьи, в которой один из родителей является инвалидом I или II группы(50%)</t>
  </si>
  <si>
    <t xml:space="preserve">ставка </t>
  </si>
  <si>
    <t>компенсация</t>
  </si>
  <si>
    <t>размер рп с учетом компенсации</t>
  </si>
  <si>
    <t>на первого ребенка в семье (20%)</t>
  </si>
  <si>
    <t>на третьего ребенка и последующих детей в семье 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</si>
  <si>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 (40%)</t>
  </si>
  <si>
    <t>на каждого ребенка из семьи, в которой один из родителей является инвалидом I или II группы (50%)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</si>
  <si>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 (70%)</t>
  </si>
  <si>
    <t>возраст от 1 до 3 лет</t>
  </si>
  <si>
    <t>Присмотр и уход за детьми в возрасте от 1 года до 3 лет</t>
  </si>
  <si>
    <t>возраст с 3 до 8 лет</t>
  </si>
  <si>
    <t>Присмотр и уход за детьми в возрасте от 3 лет до 8 лет</t>
  </si>
  <si>
    <t>кратк. 3-5 ч</t>
  </si>
  <si>
    <t>сокращ. 8-10ч</t>
  </si>
  <si>
    <t>полного 12ч</t>
  </si>
  <si>
    <t>продлен. 14ч</t>
  </si>
  <si>
    <t>круглосут. 24ч(5-6д )</t>
  </si>
  <si>
    <t>круглосут. 24 дача</t>
  </si>
  <si>
    <t>Присмотр и уход за детьми в возрасте от 2 месяцев до 1 года</t>
  </si>
  <si>
    <t>возраст от 2 мес. до 1 года</t>
  </si>
  <si>
    <t>Размер родительской платы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</si>
</sst>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abSelected="1" zoomScaleNormal="100" workbookViewId="0">
      <selection activeCell="R38" sqref="R38"/>
    </sheetView>
  </sheetViews>
  <sheetFormatPr defaultRowHeight="15" x14ac:dyDescent="0.25"/>
  <cols>
    <col min="2" max="2" width="26.7109375" customWidth="1"/>
    <col min="3" max="3" width="8.7109375" customWidth="1"/>
    <col min="4" max="4" width="9.140625" customWidth="1"/>
    <col min="5" max="5" width="8.7109375" customWidth="1"/>
    <col min="6" max="6" width="9.7109375" bestFit="1" customWidth="1"/>
    <col min="7" max="7" width="10.140625" customWidth="1"/>
    <col min="8" max="8" width="9.5703125" customWidth="1"/>
    <col min="9" max="9" width="9.7109375" bestFit="1" customWidth="1"/>
    <col min="10" max="11" width="10.140625" customWidth="1"/>
    <col min="12" max="12" width="9.7109375" bestFit="1" customWidth="1"/>
    <col min="13" max="13" width="10.140625" customWidth="1"/>
    <col min="14" max="14" width="10.7109375" customWidth="1"/>
    <col min="15" max="15" width="9.7109375" bestFit="1" customWidth="1"/>
    <col min="16" max="16" width="10.140625" customWidth="1"/>
    <col min="17" max="17" width="10.28515625" customWidth="1"/>
    <col min="18" max="18" width="9.7109375" bestFit="1" customWidth="1"/>
    <col min="19" max="19" width="10.140625" customWidth="1"/>
    <col min="20" max="20" width="9.42578125" customWidth="1"/>
  </cols>
  <sheetData>
    <row r="1" spans="2:20" ht="33" x14ac:dyDescent="0.45">
      <c r="B1" s="22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5.75" customHeight="1" x14ac:dyDescent="0.4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5.75" customHeight="1" x14ac:dyDescent="0.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5.75" customHeight="1" x14ac:dyDescent="0.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5.75" customHeight="1" thickBot="1" x14ac:dyDescent="0.4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26.25" thickBot="1" x14ac:dyDescent="0.4"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79.5" thickBot="1" x14ac:dyDescent="0.3">
      <c r="B7" s="26" t="s">
        <v>25</v>
      </c>
      <c r="C7" s="4" t="s">
        <v>6</v>
      </c>
      <c r="D7" s="5" t="s">
        <v>7</v>
      </c>
      <c r="E7" s="6" t="s">
        <v>8</v>
      </c>
      <c r="F7" s="4" t="s">
        <v>6</v>
      </c>
      <c r="G7" s="5" t="s">
        <v>7</v>
      </c>
      <c r="H7" s="6" t="s">
        <v>8</v>
      </c>
      <c r="I7" s="4" t="s">
        <v>6</v>
      </c>
      <c r="J7" s="5" t="s">
        <v>7</v>
      </c>
      <c r="K7" s="6" t="s">
        <v>8</v>
      </c>
      <c r="L7" s="4" t="s">
        <v>6</v>
      </c>
      <c r="M7" s="5" t="s">
        <v>7</v>
      </c>
      <c r="N7" s="6" t="s">
        <v>8</v>
      </c>
      <c r="O7" s="4" t="s">
        <v>6</v>
      </c>
      <c r="P7" s="5" t="s">
        <v>7</v>
      </c>
      <c r="Q7" s="6" t="s">
        <v>8</v>
      </c>
      <c r="R7" s="4" t="s">
        <v>6</v>
      </c>
      <c r="S7" s="5" t="s">
        <v>7</v>
      </c>
      <c r="T7" s="6" t="s">
        <v>8</v>
      </c>
    </row>
    <row r="8" spans="2:20" x14ac:dyDescent="0.25">
      <c r="B8" s="27"/>
      <c r="C8" s="29" t="s">
        <v>18</v>
      </c>
      <c r="D8" s="30"/>
      <c r="E8" s="31"/>
      <c r="F8" s="32" t="s">
        <v>19</v>
      </c>
      <c r="G8" s="33"/>
      <c r="H8" s="34"/>
      <c r="I8" s="32" t="s">
        <v>20</v>
      </c>
      <c r="J8" s="33"/>
      <c r="K8" s="34"/>
      <c r="L8" s="32" t="s">
        <v>21</v>
      </c>
      <c r="M8" s="33"/>
      <c r="N8" s="34"/>
      <c r="O8" s="32" t="s">
        <v>22</v>
      </c>
      <c r="P8" s="33"/>
      <c r="Q8" s="34"/>
      <c r="R8" s="32" t="s">
        <v>23</v>
      </c>
      <c r="S8" s="33"/>
      <c r="T8" s="34"/>
    </row>
    <row r="9" spans="2:20" ht="15.75" thickBot="1" x14ac:dyDescent="0.3">
      <c r="B9" s="28"/>
      <c r="C9" s="13">
        <v>601.9</v>
      </c>
      <c r="D9" s="9"/>
      <c r="E9" s="9"/>
      <c r="F9" s="9">
        <v>1387.8</v>
      </c>
      <c r="G9" s="9"/>
      <c r="H9" s="9"/>
      <c r="I9" s="9">
        <v>1766.6</v>
      </c>
      <c r="J9" s="9"/>
      <c r="K9" s="9"/>
      <c r="L9" s="9">
        <v>1860.3</v>
      </c>
      <c r="M9" s="9"/>
      <c r="N9" s="9"/>
      <c r="O9" s="9">
        <v>2323</v>
      </c>
      <c r="P9" s="9"/>
      <c r="Q9" s="9"/>
      <c r="R9" s="9">
        <v>2982.9</v>
      </c>
      <c r="S9" s="9"/>
      <c r="T9" s="9"/>
    </row>
    <row r="10" spans="2:20" ht="31.5" x14ac:dyDescent="0.25">
      <c r="B10" s="17" t="s">
        <v>9</v>
      </c>
      <c r="C10" s="9">
        <f>C9</f>
        <v>601.9</v>
      </c>
      <c r="D10" s="9">
        <f>C10*0.2</f>
        <v>120.38</v>
      </c>
      <c r="E10" s="20">
        <f t="shared" ref="E10:E15" si="0">C10-D10</f>
        <v>481.52</v>
      </c>
      <c r="F10" s="9">
        <f>F9</f>
        <v>1387.8</v>
      </c>
      <c r="G10" s="9">
        <f>F10*0.2</f>
        <v>277.56</v>
      </c>
      <c r="H10" s="20">
        <f t="shared" ref="H10:H15" si="1">F10-G10</f>
        <v>1110.24</v>
      </c>
      <c r="I10" s="9">
        <f>I9</f>
        <v>1766.6</v>
      </c>
      <c r="J10" s="9">
        <f>I10*0.2</f>
        <v>353.32</v>
      </c>
      <c r="K10" s="20">
        <f>I10-J10</f>
        <v>1413.28</v>
      </c>
      <c r="L10" s="9">
        <f>L9</f>
        <v>1860.3</v>
      </c>
      <c r="M10" s="9">
        <f>L10*0.2</f>
        <v>372.06</v>
      </c>
      <c r="N10" s="20">
        <f t="shared" ref="N10:N15" si="2">L10-M10</f>
        <v>1488.24</v>
      </c>
      <c r="O10" s="9">
        <f>O9</f>
        <v>2323</v>
      </c>
      <c r="P10" s="9">
        <f>O10*0.2</f>
        <v>464.6</v>
      </c>
      <c r="Q10" s="20">
        <f>O10-P10</f>
        <v>1858.4</v>
      </c>
      <c r="R10" s="9">
        <f>R9</f>
        <v>2982.9</v>
      </c>
      <c r="S10" s="9">
        <f>R10*0.2</f>
        <v>596.58000000000004</v>
      </c>
      <c r="T10" s="20">
        <f t="shared" ref="T10:T15" si="3">R10-S10</f>
        <v>2386.3200000000002</v>
      </c>
    </row>
    <row r="11" spans="2:20" ht="31.5" x14ac:dyDescent="0.25">
      <c r="B11" s="18" t="s">
        <v>1</v>
      </c>
      <c r="C11" s="9">
        <f>C9</f>
        <v>601.9</v>
      </c>
      <c r="D11" s="9">
        <f>C11*0.5</f>
        <v>300.95</v>
      </c>
      <c r="E11" s="20">
        <f t="shared" si="0"/>
        <v>300.95</v>
      </c>
      <c r="F11" s="9">
        <f>F9</f>
        <v>1387.8</v>
      </c>
      <c r="G11" s="9">
        <f>F11*0.5</f>
        <v>693.9</v>
      </c>
      <c r="H11" s="20">
        <f t="shared" si="1"/>
        <v>693.9</v>
      </c>
      <c r="I11" s="9">
        <f>I9</f>
        <v>1766.6</v>
      </c>
      <c r="J11" s="9">
        <f>I11*0.5</f>
        <v>883.3</v>
      </c>
      <c r="K11" s="20">
        <f>I11-J11</f>
        <v>883.3</v>
      </c>
      <c r="L11" s="9">
        <f>L9</f>
        <v>1860.3</v>
      </c>
      <c r="M11" s="9">
        <f>L11*0.5</f>
        <v>930.15</v>
      </c>
      <c r="N11" s="20">
        <f t="shared" si="2"/>
        <v>930.15</v>
      </c>
      <c r="O11" s="9">
        <f>O9</f>
        <v>2323</v>
      </c>
      <c r="P11" s="9">
        <f>O11*0.5</f>
        <v>1161.5</v>
      </c>
      <c r="Q11" s="20">
        <f>O11-P11</f>
        <v>1161.5</v>
      </c>
      <c r="R11" s="9">
        <f>R9</f>
        <v>2982.9</v>
      </c>
      <c r="S11" s="9">
        <f>R11*0.5</f>
        <v>1491.45</v>
      </c>
      <c r="T11" s="20">
        <f t="shared" si="3"/>
        <v>1491.45</v>
      </c>
    </row>
    <row r="12" spans="2:20" ht="47.25" x14ac:dyDescent="0.25">
      <c r="B12" s="18" t="s">
        <v>10</v>
      </c>
      <c r="C12" s="9">
        <f>C9</f>
        <v>601.9</v>
      </c>
      <c r="D12" s="9">
        <f>C9*0.7</f>
        <v>421.33</v>
      </c>
      <c r="E12" s="20">
        <f t="shared" si="0"/>
        <v>180.57</v>
      </c>
      <c r="F12" s="9">
        <f>F9</f>
        <v>1387.8</v>
      </c>
      <c r="G12" s="9">
        <f>F9*0.7</f>
        <v>971.45999999999992</v>
      </c>
      <c r="H12" s="20">
        <f t="shared" si="1"/>
        <v>416.34000000000003</v>
      </c>
      <c r="I12" s="9">
        <f>I9</f>
        <v>1766.6</v>
      </c>
      <c r="J12" s="9">
        <f>I9*0.7</f>
        <v>1236.6199999999999</v>
      </c>
      <c r="K12" s="20">
        <f t="shared" ref="K12" si="4">I11-J12</f>
        <v>529.98</v>
      </c>
      <c r="L12" s="9">
        <f>L9</f>
        <v>1860.3</v>
      </c>
      <c r="M12" s="9">
        <f>L9*0.7</f>
        <v>1302.2099999999998</v>
      </c>
      <c r="N12" s="20">
        <f t="shared" si="2"/>
        <v>558.09000000000015</v>
      </c>
      <c r="O12" s="9">
        <f>O9</f>
        <v>2323</v>
      </c>
      <c r="P12" s="9">
        <f>O9*0.7</f>
        <v>1626.1</v>
      </c>
      <c r="Q12" s="20">
        <f>O12-P12</f>
        <v>696.90000000000009</v>
      </c>
      <c r="R12" s="9">
        <f>R9</f>
        <v>2982.9</v>
      </c>
      <c r="S12" s="9">
        <f>R9*0.7</f>
        <v>2088.0299999999997</v>
      </c>
      <c r="T12" s="20">
        <f t="shared" si="3"/>
        <v>894.87000000000035</v>
      </c>
    </row>
    <row r="13" spans="2:20" ht="126" x14ac:dyDescent="0.25">
      <c r="B13" s="18" t="s">
        <v>11</v>
      </c>
      <c r="C13" s="9">
        <f>C9</f>
        <v>601.9</v>
      </c>
      <c r="D13" s="9">
        <f>C13*0.4</f>
        <v>240.76</v>
      </c>
      <c r="E13" s="20">
        <f t="shared" si="0"/>
        <v>361.14</v>
      </c>
      <c r="F13" s="9">
        <f>F9</f>
        <v>1387.8</v>
      </c>
      <c r="G13" s="9">
        <f>F13*0.4</f>
        <v>555.12</v>
      </c>
      <c r="H13" s="20">
        <f t="shared" si="1"/>
        <v>832.68</v>
      </c>
      <c r="I13" s="9">
        <f>I9</f>
        <v>1766.6</v>
      </c>
      <c r="J13" s="9">
        <f>I13*0.4</f>
        <v>706.64</v>
      </c>
      <c r="K13" s="20">
        <f>I13-J13</f>
        <v>1059.96</v>
      </c>
      <c r="L13" s="9">
        <f>L9</f>
        <v>1860.3</v>
      </c>
      <c r="M13" s="9">
        <f>L13*0.4</f>
        <v>744.12</v>
      </c>
      <c r="N13" s="20">
        <f t="shared" si="2"/>
        <v>1116.1799999999998</v>
      </c>
      <c r="O13" s="9">
        <f>O9</f>
        <v>2323</v>
      </c>
      <c r="P13" s="9">
        <f>O13*0.4</f>
        <v>929.2</v>
      </c>
      <c r="Q13" s="20">
        <f>O13-P13</f>
        <v>1393.8</v>
      </c>
      <c r="R13" s="9">
        <f>R9</f>
        <v>2982.9</v>
      </c>
      <c r="S13" s="9">
        <f>R13*0.4</f>
        <v>1193.1600000000001</v>
      </c>
      <c r="T13" s="20">
        <f t="shared" si="3"/>
        <v>1789.74</v>
      </c>
    </row>
    <row r="14" spans="2:20" ht="78.75" x14ac:dyDescent="0.25">
      <c r="B14" s="18" t="s">
        <v>12</v>
      </c>
      <c r="C14" s="9">
        <f>C9</f>
        <v>601.9</v>
      </c>
      <c r="D14" s="9">
        <f>C14*0.5</f>
        <v>300.95</v>
      </c>
      <c r="E14" s="20">
        <f t="shared" si="0"/>
        <v>300.95</v>
      </c>
      <c r="F14" s="9">
        <f>F9</f>
        <v>1387.8</v>
      </c>
      <c r="G14" s="9">
        <f>F14*0.5</f>
        <v>693.9</v>
      </c>
      <c r="H14" s="20">
        <f t="shared" si="1"/>
        <v>693.9</v>
      </c>
      <c r="I14" s="9">
        <f>I9</f>
        <v>1766.6</v>
      </c>
      <c r="J14" s="9">
        <f>I14*0.5</f>
        <v>883.3</v>
      </c>
      <c r="K14" s="20">
        <f>I14-J14</f>
        <v>883.3</v>
      </c>
      <c r="L14" s="9">
        <f>L9</f>
        <v>1860.3</v>
      </c>
      <c r="M14" s="9">
        <f>L14*0.5</f>
        <v>930.15</v>
      </c>
      <c r="N14" s="20">
        <f t="shared" si="2"/>
        <v>930.15</v>
      </c>
      <c r="O14" s="9">
        <f>O9</f>
        <v>2323</v>
      </c>
      <c r="P14" s="9">
        <f>O14*0.5</f>
        <v>1161.5</v>
      </c>
      <c r="Q14" s="20">
        <f>O13-P14</f>
        <v>1161.5</v>
      </c>
      <c r="R14" s="9">
        <f>R9</f>
        <v>2982.9</v>
      </c>
      <c r="S14" s="9">
        <f>R14*0.5</f>
        <v>1491.45</v>
      </c>
      <c r="T14" s="20">
        <f t="shared" si="3"/>
        <v>1491.45</v>
      </c>
    </row>
    <row r="15" spans="2:20" ht="174" thickBot="1" x14ac:dyDescent="0.3">
      <c r="B15" s="19" t="s">
        <v>13</v>
      </c>
      <c r="C15" s="9">
        <f>C9</f>
        <v>601.9</v>
      </c>
      <c r="D15" s="9">
        <f>C15*0.7</f>
        <v>421.33</v>
      </c>
      <c r="E15" s="20">
        <f t="shared" si="0"/>
        <v>180.57</v>
      </c>
      <c r="F15" s="9">
        <f>F9</f>
        <v>1387.8</v>
      </c>
      <c r="G15" s="9">
        <f>F15*0.7</f>
        <v>971.45999999999992</v>
      </c>
      <c r="H15" s="20">
        <f t="shared" si="1"/>
        <v>416.34000000000003</v>
      </c>
      <c r="I15" s="9">
        <f>I9</f>
        <v>1766.6</v>
      </c>
      <c r="J15" s="9">
        <f>I15*0.7</f>
        <v>1236.6199999999999</v>
      </c>
      <c r="K15" s="20">
        <f>I15-J15</f>
        <v>529.98</v>
      </c>
      <c r="L15" s="9">
        <f>L9</f>
        <v>1860.3</v>
      </c>
      <c r="M15" s="9">
        <f>L15*0.7</f>
        <v>1302.2099999999998</v>
      </c>
      <c r="N15" s="20">
        <f t="shared" si="2"/>
        <v>558.09000000000015</v>
      </c>
      <c r="O15" s="9">
        <f>O9</f>
        <v>2323</v>
      </c>
      <c r="P15" s="9">
        <f>O15*0.7</f>
        <v>1626.1</v>
      </c>
      <c r="Q15" s="20">
        <f>O15-P15</f>
        <v>696.90000000000009</v>
      </c>
      <c r="R15" s="9">
        <f>R9</f>
        <v>2982.9</v>
      </c>
      <c r="S15" s="9">
        <f>R15*0.7</f>
        <v>2088.0299999999997</v>
      </c>
      <c r="T15" s="20">
        <f t="shared" si="3"/>
        <v>894.87000000000035</v>
      </c>
    </row>
    <row r="16" spans="2:20" ht="15.75" customHeight="1" x14ac:dyDescent="0.25">
      <c r="B16" s="2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5.75" customHeight="1" x14ac:dyDescent="0.25">
      <c r="B17" s="2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5.75" customHeight="1" x14ac:dyDescent="0.25">
      <c r="B18" s="2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5.75" customHeight="1" thickBot="1" x14ac:dyDescent="0.3">
      <c r="B19" s="2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26.25" thickBot="1" x14ac:dyDescent="0.4">
      <c r="B20" s="24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2:20" s="1" customFormat="1" ht="79.5" thickBot="1" x14ac:dyDescent="0.3">
      <c r="B21" s="26" t="s">
        <v>14</v>
      </c>
      <c r="C21" s="4" t="s">
        <v>6</v>
      </c>
      <c r="D21" s="5" t="s">
        <v>7</v>
      </c>
      <c r="E21" s="6" t="s">
        <v>8</v>
      </c>
      <c r="F21" s="4" t="s">
        <v>6</v>
      </c>
      <c r="G21" s="5" t="s">
        <v>7</v>
      </c>
      <c r="H21" s="6" t="s">
        <v>8</v>
      </c>
      <c r="I21" s="4" t="s">
        <v>6</v>
      </c>
      <c r="J21" s="5" t="s">
        <v>7</v>
      </c>
      <c r="K21" s="6" t="s">
        <v>8</v>
      </c>
      <c r="L21" s="4" t="s">
        <v>6</v>
      </c>
      <c r="M21" s="5" t="s">
        <v>7</v>
      </c>
      <c r="N21" s="6" t="s">
        <v>8</v>
      </c>
      <c r="O21" s="4" t="s">
        <v>6</v>
      </c>
      <c r="P21" s="5" t="s">
        <v>7</v>
      </c>
      <c r="Q21" s="6" t="s">
        <v>8</v>
      </c>
      <c r="R21" s="4" t="s">
        <v>6</v>
      </c>
      <c r="S21" s="5" t="s">
        <v>7</v>
      </c>
      <c r="T21" s="6" t="s">
        <v>8</v>
      </c>
    </row>
    <row r="22" spans="2:20" ht="15" customHeight="1" x14ac:dyDescent="0.25">
      <c r="B22" s="27"/>
      <c r="C22" s="29" t="s">
        <v>18</v>
      </c>
      <c r="D22" s="30"/>
      <c r="E22" s="31"/>
      <c r="F22" s="32" t="s">
        <v>19</v>
      </c>
      <c r="G22" s="33"/>
      <c r="H22" s="34"/>
      <c r="I22" s="32" t="s">
        <v>20</v>
      </c>
      <c r="J22" s="33"/>
      <c r="K22" s="34"/>
      <c r="L22" s="32" t="s">
        <v>21</v>
      </c>
      <c r="M22" s="33"/>
      <c r="N22" s="34"/>
      <c r="O22" s="32" t="s">
        <v>22</v>
      </c>
      <c r="P22" s="33"/>
      <c r="Q22" s="34"/>
      <c r="R22" s="32" t="s">
        <v>23</v>
      </c>
      <c r="S22" s="33"/>
      <c r="T22" s="34"/>
    </row>
    <row r="23" spans="2:20" ht="15.75" customHeight="1" thickBot="1" x14ac:dyDescent="0.3">
      <c r="B23" s="28"/>
      <c r="C23" s="9">
        <v>510.3</v>
      </c>
      <c r="D23" s="9"/>
      <c r="E23" s="9"/>
      <c r="F23" s="9">
        <v>1044.4000000000001</v>
      </c>
      <c r="G23" s="9"/>
      <c r="H23" s="9"/>
      <c r="I23" s="9">
        <v>1354.5</v>
      </c>
      <c r="J23" s="9"/>
      <c r="K23" s="9"/>
      <c r="L23" s="9">
        <v>1402.5</v>
      </c>
      <c r="M23" s="9"/>
      <c r="N23" s="9"/>
      <c r="O23" s="9">
        <v>1865.1</v>
      </c>
      <c r="P23" s="9"/>
      <c r="Q23" s="9"/>
      <c r="R23" s="9">
        <v>2311.6999999999998</v>
      </c>
      <c r="S23" s="9"/>
      <c r="T23" s="9"/>
    </row>
    <row r="24" spans="2:20" ht="31.5" x14ac:dyDescent="0.25">
      <c r="B24" s="17" t="s">
        <v>9</v>
      </c>
      <c r="C24" s="9">
        <f>C23</f>
        <v>510.3</v>
      </c>
      <c r="D24" s="9">
        <f>C24*0.2</f>
        <v>102.06</v>
      </c>
      <c r="E24" s="20">
        <f t="shared" ref="E24:E29" si="5">C24-D24</f>
        <v>408.24</v>
      </c>
      <c r="F24" s="9">
        <f>F23</f>
        <v>1044.4000000000001</v>
      </c>
      <c r="G24" s="9">
        <f>F24*0.2</f>
        <v>208.88000000000002</v>
      </c>
      <c r="H24" s="20">
        <f t="shared" ref="H24:H29" si="6">F24-G24</f>
        <v>835.5200000000001</v>
      </c>
      <c r="I24" s="9">
        <f>I23</f>
        <v>1354.5</v>
      </c>
      <c r="J24" s="9">
        <f>I24*0.2</f>
        <v>270.90000000000003</v>
      </c>
      <c r="K24" s="20">
        <f>I24-J24</f>
        <v>1083.5999999999999</v>
      </c>
      <c r="L24" s="9">
        <f>L23</f>
        <v>1402.5</v>
      </c>
      <c r="M24" s="9">
        <f>L24*0.2</f>
        <v>280.5</v>
      </c>
      <c r="N24" s="20">
        <f t="shared" ref="N24:N29" si="7">L24-M24</f>
        <v>1122</v>
      </c>
      <c r="O24" s="9">
        <f>O23</f>
        <v>1865.1</v>
      </c>
      <c r="P24" s="9">
        <f>O24*0.2</f>
        <v>373.02</v>
      </c>
      <c r="Q24" s="20">
        <f>O24-P24</f>
        <v>1492.08</v>
      </c>
      <c r="R24" s="9">
        <f>R23</f>
        <v>2311.6999999999998</v>
      </c>
      <c r="S24" s="9">
        <f>R24*0.2</f>
        <v>462.34</v>
      </c>
      <c r="T24" s="20">
        <f t="shared" ref="T24:T29" si="8">R24-S24</f>
        <v>1849.36</v>
      </c>
    </row>
    <row r="25" spans="2:20" ht="31.5" x14ac:dyDescent="0.25">
      <c r="B25" s="18" t="s">
        <v>1</v>
      </c>
      <c r="C25" s="9">
        <f>C23</f>
        <v>510.3</v>
      </c>
      <c r="D25" s="9">
        <f>C25*0.5</f>
        <v>255.15</v>
      </c>
      <c r="E25" s="20">
        <f t="shared" si="5"/>
        <v>255.15</v>
      </c>
      <c r="F25" s="9">
        <f>F23</f>
        <v>1044.4000000000001</v>
      </c>
      <c r="G25" s="9">
        <f>F25*0.5</f>
        <v>522.20000000000005</v>
      </c>
      <c r="H25" s="20">
        <f t="shared" si="6"/>
        <v>522.20000000000005</v>
      </c>
      <c r="I25" s="9">
        <f>I23</f>
        <v>1354.5</v>
      </c>
      <c r="J25" s="9">
        <f>I25*0.5</f>
        <v>677.25</v>
      </c>
      <c r="K25" s="20">
        <f>I25-J25</f>
        <v>677.25</v>
      </c>
      <c r="L25" s="9">
        <f>L23</f>
        <v>1402.5</v>
      </c>
      <c r="M25" s="9">
        <f>L25*0.5</f>
        <v>701.25</v>
      </c>
      <c r="N25" s="20">
        <f t="shared" si="7"/>
        <v>701.25</v>
      </c>
      <c r="O25" s="9">
        <f>O23</f>
        <v>1865.1</v>
      </c>
      <c r="P25" s="9">
        <f>O25*0.5</f>
        <v>932.55</v>
      </c>
      <c r="Q25" s="20">
        <f>O25-P25</f>
        <v>932.55</v>
      </c>
      <c r="R25" s="9">
        <f>R23</f>
        <v>2311.6999999999998</v>
      </c>
      <c r="S25" s="9">
        <f>R25*0.5</f>
        <v>1155.8499999999999</v>
      </c>
      <c r="T25" s="20">
        <f t="shared" si="8"/>
        <v>1155.8499999999999</v>
      </c>
    </row>
    <row r="26" spans="2:20" ht="47.25" x14ac:dyDescent="0.25">
      <c r="B26" s="18" t="s">
        <v>10</v>
      </c>
      <c r="C26" s="9">
        <f>C23</f>
        <v>510.3</v>
      </c>
      <c r="D26" s="9">
        <f>C23*0.7</f>
        <v>357.21</v>
      </c>
      <c r="E26" s="20">
        <f t="shared" si="5"/>
        <v>153.09000000000003</v>
      </c>
      <c r="F26" s="9">
        <f>F23</f>
        <v>1044.4000000000001</v>
      </c>
      <c r="G26" s="9">
        <f>F23*0.7</f>
        <v>731.08</v>
      </c>
      <c r="H26" s="20">
        <f t="shared" si="6"/>
        <v>313.32000000000005</v>
      </c>
      <c r="I26" s="9">
        <f>I23</f>
        <v>1354.5</v>
      </c>
      <c r="J26" s="9">
        <f>I23*0.7</f>
        <v>948.15</v>
      </c>
      <c r="K26" s="20">
        <f t="shared" ref="K26" si="9">I25-J26</f>
        <v>406.35</v>
      </c>
      <c r="L26" s="9">
        <f>L23</f>
        <v>1402.5</v>
      </c>
      <c r="M26" s="9">
        <f>L23*0.7</f>
        <v>981.74999999999989</v>
      </c>
      <c r="N26" s="20">
        <f t="shared" si="7"/>
        <v>420.75000000000011</v>
      </c>
      <c r="O26" s="9">
        <f>O23</f>
        <v>1865.1</v>
      </c>
      <c r="P26" s="9">
        <f>O23*0.7</f>
        <v>1305.57</v>
      </c>
      <c r="Q26" s="20">
        <f>O26-P26</f>
        <v>559.53</v>
      </c>
      <c r="R26" s="9">
        <f>R23</f>
        <v>2311.6999999999998</v>
      </c>
      <c r="S26" s="9">
        <f>R23*0.7</f>
        <v>1618.1899999999998</v>
      </c>
      <c r="T26" s="20">
        <f t="shared" si="8"/>
        <v>693.51</v>
      </c>
    </row>
    <row r="27" spans="2:20" ht="126" x14ac:dyDescent="0.25">
      <c r="B27" s="18" t="s">
        <v>11</v>
      </c>
      <c r="C27" s="9">
        <f>C23</f>
        <v>510.3</v>
      </c>
      <c r="D27" s="9">
        <f>C27*0.4</f>
        <v>204.12</v>
      </c>
      <c r="E27" s="20">
        <f t="shared" si="5"/>
        <v>306.18</v>
      </c>
      <c r="F27" s="9">
        <f>F23</f>
        <v>1044.4000000000001</v>
      </c>
      <c r="G27" s="9">
        <f>F27*0.4</f>
        <v>417.76000000000005</v>
      </c>
      <c r="H27" s="20">
        <f t="shared" si="6"/>
        <v>626.6400000000001</v>
      </c>
      <c r="I27" s="9">
        <f>I23</f>
        <v>1354.5</v>
      </c>
      <c r="J27" s="9">
        <f>I27*0.4</f>
        <v>541.80000000000007</v>
      </c>
      <c r="K27" s="20">
        <f>I27-J27</f>
        <v>812.69999999999993</v>
      </c>
      <c r="L27" s="9">
        <f>L23</f>
        <v>1402.5</v>
      </c>
      <c r="M27" s="9">
        <f>L27*0.4</f>
        <v>561</v>
      </c>
      <c r="N27" s="20">
        <f t="shared" si="7"/>
        <v>841.5</v>
      </c>
      <c r="O27" s="9">
        <f>O23</f>
        <v>1865.1</v>
      </c>
      <c r="P27" s="9">
        <f>O27*0.4</f>
        <v>746.04</v>
      </c>
      <c r="Q27" s="20">
        <f>O27-P27</f>
        <v>1119.06</v>
      </c>
      <c r="R27" s="9">
        <f>R23</f>
        <v>2311.6999999999998</v>
      </c>
      <c r="S27" s="9">
        <f>R27*0.4</f>
        <v>924.68</v>
      </c>
      <c r="T27" s="20">
        <f t="shared" si="8"/>
        <v>1387.02</v>
      </c>
    </row>
    <row r="28" spans="2:20" ht="78.75" x14ac:dyDescent="0.25">
      <c r="B28" s="18" t="s">
        <v>12</v>
      </c>
      <c r="C28" s="9">
        <f>C23</f>
        <v>510.3</v>
      </c>
      <c r="D28" s="9">
        <f>C28*0.5</f>
        <v>255.15</v>
      </c>
      <c r="E28" s="20">
        <f t="shared" si="5"/>
        <v>255.15</v>
      </c>
      <c r="F28" s="9">
        <f>F23</f>
        <v>1044.4000000000001</v>
      </c>
      <c r="G28" s="9">
        <f>F28*0.5</f>
        <v>522.20000000000005</v>
      </c>
      <c r="H28" s="20">
        <f t="shared" si="6"/>
        <v>522.20000000000005</v>
      </c>
      <c r="I28" s="9">
        <f>I23</f>
        <v>1354.5</v>
      </c>
      <c r="J28" s="9">
        <f>I28*0.5</f>
        <v>677.25</v>
      </c>
      <c r="K28" s="20">
        <f>I28-J28</f>
        <v>677.25</v>
      </c>
      <c r="L28" s="9">
        <f>L23</f>
        <v>1402.5</v>
      </c>
      <c r="M28" s="9">
        <f>L28*0.5</f>
        <v>701.25</v>
      </c>
      <c r="N28" s="20">
        <f t="shared" si="7"/>
        <v>701.25</v>
      </c>
      <c r="O28" s="9">
        <f>O23</f>
        <v>1865.1</v>
      </c>
      <c r="P28" s="9">
        <f>O28*0.5</f>
        <v>932.55</v>
      </c>
      <c r="Q28" s="20">
        <f>O27-P28</f>
        <v>932.55</v>
      </c>
      <c r="R28" s="9">
        <f>R23</f>
        <v>2311.6999999999998</v>
      </c>
      <c r="S28" s="9">
        <f>R28*0.5</f>
        <v>1155.8499999999999</v>
      </c>
      <c r="T28" s="20">
        <f t="shared" si="8"/>
        <v>1155.8499999999999</v>
      </c>
    </row>
    <row r="29" spans="2:20" ht="174" thickBot="1" x14ac:dyDescent="0.3">
      <c r="B29" s="19" t="s">
        <v>13</v>
      </c>
      <c r="C29" s="9">
        <f>C23</f>
        <v>510.3</v>
      </c>
      <c r="D29" s="9">
        <f>C29*0.7</f>
        <v>357.21</v>
      </c>
      <c r="E29" s="20">
        <f t="shared" si="5"/>
        <v>153.09000000000003</v>
      </c>
      <c r="F29" s="9">
        <f>F23</f>
        <v>1044.4000000000001</v>
      </c>
      <c r="G29" s="9">
        <f>F29*0.7</f>
        <v>731.08</v>
      </c>
      <c r="H29" s="20">
        <f t="shared" si="6"/>
        <v>313.32000000000005</v>
      </c>
      <c r="I29" s="9">
        <f>I23</f>
        <v>1354.5</v>
      </c>
      <c r="J29" s="9">
        <f>I29*0.7</f>
        <v>948.15</v>
      </c>
      <c r="K29" s="20">
        <f>I29-J29</f>
        <v>406.35</v>
      </c>
      <c r="L29" s="9">
        <f>L23</f>
        <v>1402.5</v>
      </c>
      <c r="M29" s="9">
        <f>L29*0.7</f>
        <v>981.74999999999989</v>
      </c>
      <c r="N29" s="20">
        <f t="shared" si="7"/>
        <v>420.75000000000011</v>
      </c>
      <c r="O29" s="9">
        <f>O23</f>
        <v>1865.1</v>
      </c>
      <c r="P29" s="9">
        <f>O29*0.7</f>
        <v>1305.57</v>
      </c>
      <c r="Q29" s="20">
        <f>O29-P29</f>
        <v>559.53</v>
      </c>
      <c r="R29" s="9">
        <f>R23</f>
        <v>2311.6999999999998</v>
      </c>
      <c r="S29" s="9">
        <f>R29*0.7</f>
        <v>1618.1899999999998</v>
      </c>
      <c r="T29" s="20">
        <f t="shared" si="8"/>
        <v>693.51</v>
      </c>
    </row>
    <row r="30" spans="2:20" s="3" customFormat="1" x14ac:dyDescent="0.25"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3" customFormat="1" x14ac:dyDescent="0.25"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3" customFormat="1" x14ac:dyDescent="0.25"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3" customFormat="1" ht="15.75" thickBot="1" x14ac:dyDescent="0.3"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26.25" thickBot="1" x14ac:dyDescent="0.4">
      <c r="B34" s="24" t="s">
        <v>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5"/>
    </row>
    <row r="35" spans="2:20" ht="79.5" thickBot="1" x14ac:dyDescent="0.3">
      <c r="B35" s="36" t="s">
        <v>16</v>
      </c>
      <c r="C35" s="4" t="s">
        <v>6</v>
      </c>
      <c r="D35" s="5" t="s">
        <v>7</v>
      </c>
      <c r="E35" s="6" t="s">
        <v>8</v>
      </c>
      <c r="F35" s="4" t="s">
        <v>6</v>
      </c>
      <c r="G35" s="5" t="s">
        <v>7</v>
      </c>
      <c r="H35" s="6" t="s">
        <v>8</v>
      </c>
      <c r="I35" s="4" t="s">
        <v>6</v>
      </c>
      <c r="J35" s="5" t="s">
        <v>7</v>
      </c>
      <c r="K35" s="6" t="s">
        <v>8</v>
      </c>
      <c r="L35" s="4" t="s">
        <v>6</v>
      </c>
      <c r="M35" s="5" t="s">
        <v>7</v>
      </c>
      <c r="N35" s="6" t="s">
        <v>8</v>
      </c>
      <c r="O35" s="4" t="s">
        <v>6</v>
      </c>
      <c r="P35" s="5" t="s">
        <v>7</v>
      </c>
      <c r="Q35" s="6" t="s">
        <v>8</v>
      </c>
      <c r="R35" s="4" t="s">
        <v>6</v>
      </c>
      <c r="S35" s="5" t="s">
        <v>7</v>
      </c>
      <c r="T35" s="6" t="s">
        <v>8</v>
      </c>
    </row>
    <row r="36" spans="2:20" ht="15" customHeight="1" x14ac:dyDescent="0.25">
      <c r="B36" s="37"/>
      <c r="C36" s="41" t="s">
        <v>18</v>
      </c>
      <c r="D36" s="42"/>
      <c r="E36" s="43"/>
      <c r="F36" s="38" t="s">
        <v>19</v>
      </c>
      <c r="G36" s="39"/>
      <c r="H36" s="40"/>
      <c r="I36" s="38" t="s">
        <v>20</v>
      </c>
      <c r="J36" s="39"/>
      <c r="K36" s="40"/>
      <c r="L36" s="38" t="s">
        <v>21</v>
      </c>
      <c r="M36" s="39"/>
      <c r="N36" s="40"/>
      <c r="O36" s="38" t="s">
        <v>22</v>
      </c>
      <c r="P36" s="39"/>
      <c r="Q36" s="40"/>
      <c r="R36" s="38" t="s">
        <v>23</v>
      </c>
      <c r="S36" s="39"/>
      <c r="T36" s="40"/>
    </row>
    <row r="37" spans="2:20" ht="15.75" thickBot="1" x14ac:dyDescent="0.3">
      <c r="B37" s="28"/>
      <c r="C37" s="9">
        <v>472.3</v>
      </c>
      <c r="D37" s="9"/>
      <c r="E37" s="9"/>
      <c r="F37" s="9">
        <v>988.7</v>
      </c>
      <c r="G37" s="9"/>
      <c r="H37" s="9"/>
      <c r="I37" s="9">
        <v>1261.0999999999999</v>
      </c>
      <c r="J37" s="9"/>
      <c r="K37" s="9"/>
      <c r="L37" s="9">
        <v>1318.6</v>
      </c>
      <c r="M37" s="9"/>
      <c r="N37" s="9"/>
      <c r="O37" s="9">
        <v>1696.4</v>
      </c>
      <c r="P37" s="9"/>
      <c r="Q37" s="9"/>
      <c r="R37" s="9">
        <v>2129.1</v>
      </c>
      <c r="S37" s="9"/>
      <c r="T37" s="9"/>
    </row>
    <row r="38" spans="2:20" s="2" customFormat="1" ht="31.5" x14ac:dyDescent="0.25">
      <c r="B38" s="14" t="s">
        <v>0</v>
      </c>
      <c r="C38" s="9">
        <f>C37</f>
        <v>472.3</v>
      </c>
      <c r="D38" s="9">
        <f>C38*0.2</f>
        <v>94.460000000000008</v>
      </c>
      <c r="E38" s="20">
        <f t="shared" ref="E38:E43" si="10">C38-D38</f>
        <v>377.84000000000003</v>
      </c>
      <c r="F38" s="9">
        <f>F37</f>
        <v>988.7</v>
      </c>
      <c r="G38" s="9">
        <f>F38*0.2</f>
        <v>197.74</v>
      </c>
      <c r="H38" s="20">
        <f t="shared" ref="H38:H43" si="11">F38-G38</f>
        <v>790.96</v>
      </c>
      <c r="I38" s="9">
        <f>I37</f>
        <v>1261.0999999999999</v>
      </c>
      <c r="J38" s="9">
        <f>I38*0.2</f>
        <v>252.22</v>
      </c>
      <c r="K38" s="20">
        <f t="shared" ref="K38:K43" si="12">I38-J38</f>
        <v>1008.8799999999999</v>
      </c>
      <c r="L38" s="9">
        <f>L37</f>
        <v>1318.6</v>
      </c>
      <c r="M38" s="9">
        <f>L38*0.2</f>
        <v>263.71999999999997</v>
      </c>
      <c r="N38" s="20">
        <f t="shared" ref="N38:N43" si="13">L38-M38</f>
        <v>1054.8799999999999</v>
      </c>
      <c r="O38" s="9">
        <f>O37</f>
        <v>1696.4</v>
      </c>
      <c r="P38" s="9">
        <f>O38*0.2</f>
        <v>339.28000000000003</v>
      </c>
      <c r="Q38" s="20">
        <f t="shared" ref="Q38:Q43" si="14">O38-P38</f>
        <v>1357.1200000000001</v>
      </c>
      <c r="R38" s="9">
        <f>R37</f>
        <v>2129.1</v>
      </c>
      <c r="S38" s="9">
        <f>R38*0.2</f>
        <v>425.82</v>
      </c>
      <c r="T38" s="20">
        <f t="shared" ref="T38:T43" si="15">R38-S38</f>
        <v>1703.28</v>
      </c>
    </row>
    <row r="39" spans="2:20" s="2" customFormat="1" ht="31.5" x14ac:dyDescent="0.25">
      <c r="B39" s="15" t="s">
        <v>1</v>
      </c>
      <c r="C39" s="9">
        <f>C37</f>
        <v>472.3</v>
      </c>
      <c r="D39" s="9">
        <f>C39*0.5</f>
        <v>236.15</v>
      </c>
      <c r="E39" s="20">
        <f t="shared" si="10"/>
        <v>236.15</v>
      </c>
      <c r="F39" s="9">
        <f>F37</f>
        <v>988.7</v>
      </c>
      <c r="G39" s="9">
        <f>F39*0.5</f>
        <v>494.35</v>
      </c>
      <c r="H39" s="20">
        <f t="shared" si="11"/>
        <v>494.35</v>
      </c>
      <c r="I39" s="9">
        <f>I37</f>
        <v>1261.0999999999999</v>
      </c>
      <c r="J39" s="9">
        <f>I39*0.5</f>
        <v>630.54999999999995</v>
      </c>
      <c r="K39" s="20">
        <f t="shared" si="12"/>
        <v>630.54999999999995</v>
      </c>
      <c r="L39" s="9">
        <f>L37</f>
        <v>1318.6</v>
      </c>
      <c r="M39" s="9">
        <f>L39*0.5</f>
        <v>659.3</v>
      </c>
      <c r="N39" s="20">
        <f t="shared" si="13"/>
        <v>659.3</v>
      </c>
      <c r="O39" s="9">
        <f>O37</f>
        <v>1696.4</v>
      </c>
      <c r="P39" s="9">
        <f>O39*0.5</f>
        <v>848.2</v>
      </c>
      <c r="Q39" s="20">
        <f t="shared" si="14"/>
        <v>848.2</v>
      </c>
      <c r="R39" s="9">
        <f>R37</f>
        <v>2129.1</v>
      </c>
      <c r="S39" s="9">
        <f>R39*0.5</f>
        <v>1064.55</v>
      </c>
      <c r="T39" s="20">
        <f t="shared" si="15"/>
        <v>1064.55</v>
      </c>
    </row>
    <row r="40" spans="2:20" s="2" customFormat="1" ht="47.25" x14ac:dyDescent="0.25">
      <c r="B40" s="15" t="s">
        <v>2</v>
      </c>
      <c r="C40" s="9">
        <f>C37</f>
        <v>472.3</v>
      </c>
      <c r="D40" s="9">
        <f>C37*0.7</f>
        <v>330.61</v>
      </c>
      <c r="E40" s="20">
        <f t="shared" si="10"/>
        <v>141.69</v>
      </c>
      <c r="F40" s="9">
        <f>F37</f>
        <v>988.7</v>
      </c>
      <c r="G40" s="9">
        <f>F37*0.7</f>
        <v>692.09</v>
      </c>
      <c r="H40" s="20">
        <f t="shared" si="11"/>
        <v>296.61</v>
      </c>
      <c r="I40" s="9">
        <f>I37</f>
        <v>1261.0999999999999</v>
      </c>
      <c r="J40" s="9">
        <f>I37*0.7</f>
        <v>882.76999999999987</v>
      </c>
      <c r="K40" s="20">
        <f t="shared" si="12"/>
        <v>378.33000000000004</v>
      </c>
      <c r="L40" s="9">
        <f>L37</f>
        <v>1318.6</v>
      </c>
      <c r="M40" s="9">
        <f>L37*0.7</f>
        <v>923.01999999999987</v>
      </c>
      <c r="N40" s="20">
        <f t="shared" si="13"/>
        <v>395.58000000000004</v>
      </c>
      <c r="O40" s="9">
        <f>O37</f>
        <v>1696.4</v>
      </c>
      <c r="P40" s="9">
        <f>O37*0.7</f>
        <v>1187.48</v>
      </c>
      <c r="Q40" s="20">
        <f t="shared" si="14"/>
        <v>508.92000000000007</v>
      </c>
      <c r="R40" s="9">
        <f>R37</f>
        <v>2129.1</v>
      </c>
      <c r="S40" s="9">
        <f>R37*0.7</f>
        <v>1490.37</v>
      </c>
      <c r="T40" s="20">
        <f t="shared" si="15"/>
        <v>638.73</v>
      </c>
    </row>
    <row r="41" spans="2:20" s="2" customFormat="1" ht="117.75" customHeight="1" x14ac:dyDescent="0.25">
      <c r="B41" s="15" t="s">
        <v>3</v>
      </c>
      <c r="C41" s="9">
        <f>C37</f>
        <v>472.3</v>
      </c>
      <c r="D41" s="9">
        <f>C41*0.4</f>
        <v>188.92000000000002</v>
      </c>
      <c r="E41" s="20">
        <f t="shared" si="10"/>
        <v>283.38</v>
      </c>
      <c r="F41" s="9">
        <f>F37</f>
        <v>988.7</v>
      </c>
      <c r="G41" s="9">
        <f>F41*0.4</f>
        <v>395.48</v>
      </c>
      <c r="H41" s="20">
        <f t="shared" si="11"/>
        <v>593.22</v>
      </c>
      <c r="I41" s="9">
        <f>I37</f>
        <v>1261.0999999999999</v>
      </c>
      <c r="J41" s="9">
        <f>I41*0.4</f>
        <v>504.44</v>
      </c>
      <c r="K41" s="20">
        <f t="shared" si="12"/>
        <v>756.65999999999985</v>
      </c>
      <c r="L41" s="9">
        <f>L37</f>
        <v>1318.6</v>
      </c>
      <c r="M41" s="9">
        <f>L41*0.4</f>
        <v>527.43999999999994</v>
      </c>
      <c r="N41" s="20">
        <f t="shared" si="13"/>
        <v>791.16</v>
      </c>
      <c r="O41" s="9">
        <f>O37</f>
        <v>1696.4</v>
      </c>
      <c r="P41" s="9">
        <f>O41*0.4</f>
        <v>678.56000000000006</v>
      </c>
      <c r="Q41" s="20">
        <f t="shared" si="14"/>
        <v>1017.84</v>
      </c>
      <c r="R41" s="9">
        <f>R37</f>
        <v>2129.1</v>
      </c>
      <c r="S41" s="9">
        <f>R41*0.4</f>
        <v>851.64</v>
      </c>
      <c r="T41" s="20">
        <f t="shared" si="15"/>
        <v>1277.46</v>
      </c>
    </row>
    <row r="42" spans="2:20" s="2" customFormat="1" ht="78.75" x14ac:dyDescent="0.25">
      <c r="B42" s="15" t="s">
        <v>5</v>
      </c>
      <c r="C42" s="9">
        <f>C37</f>
        <v>472.3</v>
      </c>
      <c r="D42" s="9">
        <f>C42*0.5</f>
        <v>236.15</v>
      </c>
      <c r="E42" s="20">
        <f t="shared" si="10"/>
        <v>236.15</v>
      </c>
      <c r="F42" s="9">
        <f>F37</f>
        <v>988.7</v>
      </c>
      <c r="G42" s="9">
        <f>F42*0.5</f>
        <v>494.35</v>
      </c>
      <c r="H42" s="20">
        <f t="shared" si="11"/>
        <v>494.35</v>
      </c>
      <c r="I42" s="9">
        <f>I37</f>
        <v>1261.0999999999999</v>
      </c>
      <c r="J42" s="9">
        <f>I42*0.5</f>
        <v>630.54999999999995</v>
      </c>
      <c r="K42" s="20">
        <f t="shared" si="12"/>
        <v>630.54999999999995</v>
      </c>
      <c r="L42" s="9">
        <f>L37</f>
        <v>1318.6</v>
      </c>
      <c r="M42" s="9">
        <f>L42*0.5</f>
        <v>659.3</v>
      </c>
      <c r="N42" s="20">
        <f t="shared" si="13"/>
        <v>659.3</v>
      </c>
      <c r="O42" s="9">
        <f>O37</f>
        <v>1696.4</v>
      </c>
      <c r="P42" s="9">
        <f>O42*0.5</f>
        <v>848.2</v>
      </c>
      <c r="Q42" s="20">
        <f t="shared" si="14"/>
        <v>848.2</v>
      </c>
      <c r="R42" s="9">
        <f>R37</f>
        <v>2129.1</v>
      </c>
      <c r="S42" s="9">
        <f>R42*0.5</f>
        <v>1064.55</v>
      </c>
      <c r="T42" s="20">
        <f t="shared" si="15"/>
        <v>1064.55</v>
      </c>
    </row>
    <row r="43" spans="2:20" s="2" customFormat="1" ht="151.5" customHeight="1" thickBot="1" x14ac:dyDescent="0.3">
      <c r="B43" s="16" t="s">
        <v>4</v>
      </c>
      <c r="C43" s="9">
        <f>C37</f>
        <v>472.3</v>
      </c>
      <c r="D43" s="9">
        <f>C43*0.7</f>
        <v>330.61</v>
      </c>
      <c r="E43" s="20">
        <f t="shared" si="10"/>
        <v>141.69</v>
      </c>
      <c r="F43" s="9">
        <f>F37</f>
        <v>988.7</v>
      </c>
      <c r="G43" s="9">
        <f>F43*0.7</f>
        <v>692.09</v>
      </c>
      <c r="H43" s="20">
        <f t="shared" si="11"/>
        <v>296.61</v>
      </c>
      <c r="I43" s="9">
        <f>I37</f>
        <v>1261.0999999999999</v>
      </c>
      <c r="J43" s="9">
        <f>I43*0.7</f>
        <v>882.76999999999987</v>
      </c>
      <c r="K43" s="20">
        <f t="shared" si="12"/>
        <v>378.33000000000004</v>
      </c>
      <c r="L43" s="9">
        <f>L37</f>
        <v>1318.6</v>
      </c>
      <c r="M43" s="9">
        <f>L43*0.7</f>
        <v>923.01999999999987</v>
      </c>
      <c r="N43" s="20">
        <f t="shared" si="13"/>
        <v>395.58000000000004</v>
      </c>
      <c r="O43" s="9">
        <f>O37</f>
        <v>1696.4</v>
      </c>
      <c r="P43" s="9">
        <f>O43*0.7</f>
        <v>1187.48</v>
      </c>
      <c r="Q43" s="20">
        <f t="shared" si="14"/>
        <v>508.92000000000007</v>
      </c>
      <c r="R43" s="9">
        <f>R37</f>
        <v>2129.1</v>
      </c>
      <c r="S43" s="9">
        <f>R43*0.7</f>
        <v>1490.37</v>
      </c>
      <c r="T43" s="20">
        <f t="shared" si="15"/>
        <v>638.73</v>
      </c>
    </row>
  </sheetData>
  <mergeCells count="25">
    <mergeCell ref="R8:T8"/>
    <mergeCell ref="B34:T34"/>
    <mergeCell ref="B35:B37"/>
    <mergeCell ref="L36:N36"/>
    <mergeCell ref="F36:H36"/>
    <mergeCell ref="I36:K36"/>
    <mergeCell ref="O36:Q36"/>
    <mergeCell ref="R36:T36"/>
    <mergeCell ref="C36:E36"/>
    <mergeCell ref="B1:T1"/>
    <mergeCell ref="B20:T20"/>
    <mergeCell ref="B21:B23"/>
    <mergeCell ref="C22:E22"/>
    <mergeCell ref="F22:H22"/>
    <mergeCell ref="I22:K22"/>
    <mergeCell ref="L22:N22"/>
    <mergeCell ref="O22:Q22"/>
    <mergeCell ref="R22:T22"/>
    <mergeCell ref="B6:T6"/>
    <mergeCell ref="B7:B9"/>
    <mergeCell ref="C8:E8"/>
    <mergeCell ref="F8:H8"/>
    <mergeCell ref="I8:K8"/>
    <mergeCell ref="L8:N8"/>
    <mergeCell ref="O8:Q8"/>
  </mergeCells>
  <pageMargins left="1.1811023622047245" right="0.19685039370078741" top="1.1811023622047245" bottom="0.39370078740157483" header="0.19685039370078741" footer="0.19685039370078741"/>
  <pageSetup paperSize="9" scale="55" orientation="landscape" r:id="rId1"/>
  <rowBreaks count="2" manualBreakCount="2">
    <brk id="19" min="1" max="19" man="1"/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оплате</vt:lpstr>
      <vt:lpstr>'к оплате'!Область_печати</vt:lpstr>
    </vt:vector>
  </TitlesOfParts>
  <Company>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Пользователь Windows</cp:lastModifiedBy>
  <cp:lastPrinted>2018-01-10T09:17:36Z</cp:lastPrinted>
  <dcterms:created xsi:type="dcterms:W3CDTF">2014-01-17T06:32:13Z</dcterms:created>
  <dcterms:modified xsi:type="dcterms:W3CDTF">2020-12-18T06:08:33Z</dcterms:modified>
</cp:coreProperties>
</file>